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<sst xmlns="http://schemas.openxmlformats.org/spreadsheetml/2006/main" count="289" uniqueCount="109">
  <si>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</si>
  <si>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</si>
  <si>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</si>
  <si>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</si>
  <si>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</si>
  <si>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</si>
  <si>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</si>
  <si>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</si>
  <si>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</si>
  <si>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</si>
  <si>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</si>
  <si>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</si>
  <si>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</si>
  <si>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</si>
  <si>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</si>
  <si>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</si>
  <si>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</si>
  <si>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</si>
  <si>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</si>
  <si>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</si>
  <si>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</si>
  <si>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</si>
  <si>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</si>
  <si>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</si>
  <si>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</si>
  <si>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</si>
  <si>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</si>
  <si>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</si>
  <si>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</si>
  <si>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</si>
  <si>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</si>
  <si>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</si>
  <si>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</si>
  <si>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</si>
  <si>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</si>
  <si>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</si>
  <si>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</si>
  <si>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</si>
  <si>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</si>
  <si>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</si>
  <si>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</si>
  <si>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</si>
  <si>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</si>
  <si>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</si>
  <si>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</si>
  <si>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</si>
  <si>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</si>
  <si>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</si>
  <si>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</si>
  <si>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</si>
  <si>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</si>
  <si>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</si>
  <si>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</si>
  <si>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</si>
  <si>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</si>
  <si>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</si>
  <si>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</si>
  <si>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</si>
  <si>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</si>
  <si>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</si>
  <si>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</si>
  <si>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</si>
  <si>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</si>
  <si>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</si>
  <si>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</si>
  <si>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</si>
  <si>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</si>
  <si>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</si>
  <si>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</si>
  <si>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</si>
  <si>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</si>
  <si>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</si>
  <si>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</si>
  <si>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</si>
  <si>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</si>
  <si>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</si>
  <si>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</si>
  <si>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</si>
  <si>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</si>
  <si>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</si>
  <si>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</si>
  <si>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</si>
  <si>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</si>
  <si>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</si>
  <si>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</si>
  <si>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</si>
  <si>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</si>
  <si>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</si>
  <si>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</si>
  <si>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</si>
  <si>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</si>
  <si>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</si>
  <si>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</si>
  <si>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</si>
  <si>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</si>
  <si>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</si>
  <si>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</si>
  <si>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</si>
  <si>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</si>
  <si>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</si>
  <si>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</si>
  <si>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</si>
  <si>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</si>
  <si>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</si>
  <si>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Зміни до   розпису доходів станом на 18.07.2018р. :</t>
  </si>
  <si>
    <t>станом на 19.07.2018</t>
  </si>
  <si>
    <r>
      <t xml:space="preserve">станом на 19.07.2018р.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</si>
  <si>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</si>
  <si>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19.07.2018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</si>
</sst>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15"/>
      <color indexed="8"/>
      <name val="Times New Roman"/>
      <family val="0"/>
    </font>
    <font>
      <sz val="1.9"/>
      <color indexed="8"/>
      <name val="Times New Roman"/>
      <family val="0"/>
    </font>
    <font>
      <sz val="3.55"/>
      <color indexed="8"/>
      <name val="Times New Roman"/>
      <family val="0"/>
    </font>
    <font>
      <sz val="6.3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0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1004456"/>
        <c:axId val="56386921"/>
      </c:lineChart>
      <c:catAx>
        <c:axId val="510044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6921"/>
        <c:crosses val="autoZero"/>
        <c:auto val="0"/>
        <c:lblOffset val="100"/>
        <c:tickLblSkip val="1"/>
        <c:noMultiLvlLbl val="0"/>
      </c:catAx>
      <c:valAx>
        <c:axId val="563869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044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859"/>
        <c:crosses val="autoZero"/>
        <c:auto val="0"/>
        <c:lblOffset val="100"/>
        <c:tickLblSkip val="1"/>
        <c:noMultiLvlLbl val="0"/>
      </c:catAx>
      <c:valAx>
        <c:axId val="39378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202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5440732"/>
        <c:axId val="50531133"/>
      </c:lineChart>
      <c:catAx>
        <c:axId val="354407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31133"/>
        <c:crosses val="autoZero"/>
        <c:auto val="0"/>
        <c:lblOffset val="100"/>
        <c:tickLblSkip val="1"/>
        <c:noMultiLvlLbl val="0"/>
      </c:catAx>
      <c:valAx>
        <c:axId val="5053113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407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2127014"/>
        <c:axId val="66489943"/>
      </c:lineChart>
      <c:catAx>
        <c:axId val="521270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89943"/>
        <c:crosses val="autoZero"/>
        <c:auto val="0"/>
        <c:lblOffset val="100"/>
        <c:tickLblSkip val="1"/>
        <c:noMultiLvlLbl val="0"/>
      </c:catAx>
      <c:valAx>
        <c:axId val="6648994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270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1538576"/>
        <c:axId val="16976273"/>
      </c:lineChart>
      <c:catAx>
        <c:axId val="615385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76273"/>
        <c:crosses val="autoZero"/>
        <c:auto val="0"/>
        <c:lblOffset val="100"/>
        <c:tickLblSkip val="1"/>
        <c:noMultiLvlLbl val="0"/>
      </c:catAx>
      <c:valAx>
        <c:axId val="1697627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53857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8568730"/>
        <c:axId val="32900843"/>
      </c:lineChart>
      <c:catAx>
        <c:axId val="185687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00843"/>
        <c:crosses val="autoZero"/>
        <c:auto val="0"/>
        <c:lblOffset val="100"/>
        <c:tickLblSkip val="1"/>
        <c:noMultiLvlLbl val="0"/>
      </c:catAx>
      <c:valAx>
        <c:axId val="3290084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687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22597"/>
        <c:crosses val="autoZero"/>
        <c:auto val="0"/>
        <c:lblOffset val="100"/>
        <c:tickLblSkip val="1"/>
        <c:noMultiLvlLbl val="0"/>
      </c:catAx>
      <c:valAx>
        <c:axId val="4772259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721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6850190"/>
        <c:axId val="40325119"/>
      </c:bar3D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25119"/>
        <c:crosses val="autoZero"/>
        <c:auto val="1"/>
        <c:lblOffset val="100"/>
        <c:tickLblSkip val="1"/>
        <c:noMultiLvlLbl val="0"/>
      </c:catAx>
      <c:valAx>
        <c:axId val="40325119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50190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7381752"/>
        <c:axId val="45109177"/>
      </c:bar3D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109177"/>
        <c:crosses val="autoZero"/>
        <c:auto val="1"/>
        <c:lblOffset val="100"/>
        <c:tickLblSkip val="1"/>
        <c:noMultiLvlLbl val="0"/>
      </c:catAx>
      <c:valAx>
        <c:axId val="45109177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81752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871 230,6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-76 503,8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-36 981,5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66</v>
      </c>
      <c r="S1" s="145"/>
      <c r="T1" s="145"/>
      <c r="U1" s="145"/>
      <c r="V1" s="145"/>
      <c r="W1" s="146"/>
    </row>
    <row r="2" spans="1:23" ht="15" thickBot="1">
      <c r="A2" s="147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5">
        <v>0</v>
      </c>
      <c r="V4" s="15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8">
        <v>1</v>
      </c>
      <c r="V5" s="11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9">
        <v>0</v>
      </c>
      <c r="V7" s="14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8">
        <v>0</v>
      </c>
      <c r="V8" s="11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8">
        <v>0</v>
      </c>
      <c r="V10" s="11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8">
        <v>0</v>
      </c>
      <c r="V12" s="11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8">
        <v>0</v>
      </c>
      <c r="V14" s="11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8">
        <v>0</v>
      </c>
      <c r="V16" s="11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8">
        <v>0</v>
      </c>
      <c r="V21" s="11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8">
        <v>0</v>
      </c>
      <c r="V22" s="11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3">
        <v>0</v>
      </c>
      <c r="V23" s="13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5">
        <f>SUM(U4:U23)</f>
        <v>1</v>
      </c>
      <c r="V24" s="13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43132</v>
      </c>
      <c r="S29" s="138">
        <f>14560.55/1000</f>
        <v>14.56055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73</v>
      </c>
      <c r="S1" s="145"/>
      <c r="T1" s="145"/>
      <c r="U1" s="145"/>
      <c r="V1" s="145"/>
      <c r="W1" s="146"/>
    </row>
    <row r="2" spans="1:23" ht="15" thickBot="1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8">
        <v>0</v>
      </c>
      <c r="V8" s="119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8">
        <v>0</v>
      </c>
      <c r="V9" s="119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8">
        <v>1</v>
      </c>
      <c r="V10" s="119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8">
        <v>0</v>
      </c>
      <c r="V12" s="119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8">
        <v>0</v>
      </c>
      <c r="V15" s="119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8">
        <v>0</v>
      </c>
      <c r="V18" s="119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8">
        <v>0</v>
      </c>
      <c r="V19" s="119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8">
        <v>0</v>
      </c>
      <c r="V21" s="119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3">
        <v>0</v>
      </c>
      <c r="V23" s="134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5">
        <f>SUM(U4:U23)</f>
        <v>1</v>
      </c>
      <c r="V24" s="13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43160</v>
      </c>
      <c r="S29" s="138">
        <v>144.8304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81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8">
        <v>1</v>
      </c>
      <c r="V8" s="119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8">
        <v>0</v>
      </c>
      <c r="V12" s="119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8">
        <v>0</v>
      </c>
      <c r="V13" s="119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8">
        <v>0</v>
      </c>
      <c r="V14" s="119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8">
        <v>0</v>
      </c>
      <c r="V18" s="119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8">
        <v>0</v>
      </c>
      <c r="V19" s="119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8">
        <v>0</v>
      </c>
      <c r="V20" s="119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8">
        <v>0</v>
      </c>
      <c r="V21" s="119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8">
        <v>0</v>
      </c>
      <c r="V23" s="119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3"/>
      <c r="V24" s="134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5">
        <f>SUM(U4:U24)</f>
        <v>1</v>
      </c>
      <c r="V25" s="13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43191</v>
      </c>
      <c r="S30" s="138">
        <v>36.88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85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5">
        <v>0</v>
      </c>
      <c r="V4" s="156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8">
        <v>0</v>
      </c>
      <c r="V5" s="119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9">
        <v>0</v>
      </c>
      <c r="V6" s="140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9">
        <v>0</v>
      </c>
      <c r="V7" s="140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8">
        <v>0</v>
      </c>
      <c r="V8" s="119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8">
        <v>0</v>
      </c>
      <c r="V10" s="119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8">
        <v>0</v>
      </c>
      <c r="V13" s="119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8">
        <v>1</v>
      </c>
      <c r="V17" s="119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8">
        <v>0</v>
      </c>
      <c r="V18" s="119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8">
        <v>0</v>
      </c>
      <c r="V19" s="119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8">
        <v>0</v>
      </c>
      <c r="V21" s="119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3">
        <v>0</v>
      </c>
      <c r="V22" s="134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5">
        <f>SUM(U4:U22)</f>
        <v>1</v>
      </c>
      <c r="V23" s="13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3" t="s">
        <v>33</v>
      </c>
      <c r="S26" s="123"/>
      <c r="T26" s="123"/>
      <c r="U26" s="123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7" t="s">
        <v>29</v>
      </c>
      <c r="S27" s="137"/>
      <c r="T27" s="137"/>
      <c r="U27" s="13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>
        <v>43221</v>
      </c>
      <c r="S28" s="138">
        <f>164449.89/1000</f>
        <v>164.44989</v>
      </c>
      <c r="T28" s="138"/>
      <c r="U28" s="138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6"/>
      <c r="S29" s="138"/>
      <c r="T29" s="138"/>
      <c r="U29" s="138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0" t="s">
        <v>45</v>
      </c>
      <c r="T31" s="12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40</v>
      </c>
      <c r="T32" s="12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3" t="s">
        <v>30</v>
      </c>
      <c r="S36" s="123"/>
      <c r="T36" s="123"/>
      <c r="U36" s="123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/>
      <c r="S39" s="130"/>
      <c r="T39" s="131"/>
      <c r="U39" s="13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90</v>
      </c>
      <c r="S1" s="145"/>
      <c r="T1" s="145"/>
      <c r="U1" s="145"/>
      <c r="V1" s="145"/>
      <c r="W1" s="146"/>
    </row>
    <row r="2" spans="1:23" ht="15" thickBot="1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8">
        <v>0</v>
      </c>
      <c r="V5" s="119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8">
        <v>0</v>
      </c>
      <c r="V14" s="119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8">
        <v>0</v>
      </c>
      <c r="V17" s="119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8">
        <v>0</v>
      </c>
      <c r="V21" s="119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8">
        <v>0</v>
      </c>
      <c r="V22" s="119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8">
        <v>0</v>
      </c>
      <c r="V23" s="119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3">
        <v>0</v>
      </c>
      <c r="V24" s="134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5">
        <f>SUM(U4:U24)</f>
        <v>1</v>
      </c>
      <c r="V25" s="136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43252</v>
      </c>
      <c r="S30" s="138">
        <f>143460/1000</f>
        <v>143.46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96</v>
      </c>
      <c r="S1" s="145"/>
      <c r="T1" s="145"/>
      <c r="U1" s="145"/>
      <c r="V1" s="145"/>
      <c r="W1" s="146"/>
    </row>
    <row r="2" spans="1:23" ht="15" thickBot="1">
      <c r="A2" s="147" t="s">
        <v>97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55">
        <v>0</v>
      </c>
      <c r="V4" s="156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18">
        <v>0</v>
      </c>
      <c r="V13" s="119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18">
        <v>0</v>
      </c>
      <c r="V17" s="119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18">
        <v>0</v>
      </c>
      <c r="V18" s="119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18">
        <v>0</v>
      </c>
      <c r="V19" s="119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18">
        <v>2</v>
      </c>
      <c r="V21" s="119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18">
        <v>0</v>
      </c>
      <c r="V22" s="119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33">
        <v>0</v>
      </c>
      <c r="V23" s="134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35">
        <f>SUM(U4:U23)</f>
        <v>3</v>
      </c>
      <c r="V24" s="136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43282</v>
      </c>
      <c r="S29" s="138">
        <v>1.88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43282</v>
      </c>
      <c r="S39" s="127">
        <v>1083.8231599999983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106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5390.515384615385</v>
      </c>
      <c r="R4" s="94">
        <v>0</v>
      </c>
      <c r="S4" s="95">
        <v>0</v>
      </c>
      <c r="T4" s="96">
        <v>1486.2</v>
      </c>
      <c r="U4" s="155">
        <v>0</v>
      </c>
      <c r="V4" s="156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5390.5</v>
      </c>
      <c r="R5" s="69">
        <v>10</v>
      </c>
      <c r="S5" s="65">
        <v>0</v>
      </c>
      <c r="T5" s="70">
        <v>0</v>
      </c>
      <c r="U5" s="118">
        <v>0</v>
      </c>
      <c r="V5" s="119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5390.5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5390.5</v>
      </c>
      <c r="R7" s="71">
        <v>0</v>
      </c>
      <c r="S7" s="72">
        <v>0</v>
      </c>
      <c r="T7" s="73">
        <v>10.9</v>
      </c>
      <c r="U7" s="139">
        <v>0</v>
      </c>
      <c r="V7" s="140"/>
      <c r="W7" s="68">
        <f t="shared" si="3"/>
        <v>10.9</v>
      </c>
    </row>
    <row r="8" spans="1:23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5390.5</v>
      </c>
      <c r="R8" s="112">
        <v>0</v>
      </c>
      <c r="S8" s="113">
        <v>0</v>
      </c>
      <c r="T8" s="104">
        <v>0</v>
      </c>
      <c r="U8" s="157">
        <v>1</v>
      </c>
      <c r="V8" s="158"/>
      <c r="W8" s="110">
        <f t="shared" si="3"/>
        <v>1</v>
      </c>
    </row>
    <row r="9" spans="1:23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5390.5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5390.5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5390.5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5390.5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5390.5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5390.5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5390.5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5390.5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43300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5390.5</v>
      </c>
      <c r="R17" s="69"/>
      <c r="S17" s="65"/>
      <c r="T17" s="74"/>
      <c r="U17" s="118"/>
      <c r="V17" s="119"/>
      <c r="W17" s="68">
        <f t="shared" si="3"/>
        <v>0</v>
      </c>
    </row>
    <row r="18" spans="1:23" ht="12.75">
      <c r="A18" s="10">
        <v>43301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5390.5</v>
      </c>
      <c r="R18" s="69"/>
      <c r="S18" s="65"/>
      <c r="T18" s="70"/>
      <c r="U18" s="118"/>
      <c r="V18" s="119"/>
      <c r="W18" s="68">
        <f t="shared" si="3"/>
        <v>0</v>
      </c>
    </row>
    <row r="19" spans="1:23" ht="12.75">
      <c r="A19" s="10">
        <v>43304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5390.5</v>
      </c>
      <c r="R19" s="69"/>
      <c r="S19" s="65"/>
      <c r="T19" s="70"/>
      <c r="U19" s="118"/>
      <c r="V19" s="119"/>
      <c r="W19" s="68">
        <f t="shared" si="3"/>
        <v>0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5390.5</v>
      </c>
      <c r="R20" s="69"/>
      <c r="S20" s="65"/>
      <c r="T20" s="70"/>
      <c r="U20" s="118"/>
      <c r="V20" s="119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5390.5</v>
      </c>
      <c r="R21" s="102"/>
      <c r="S21" s="103"/>
      <c r="T21" s="104"/>
      <c r="U21" s="118"/>
      <c r="V21" s="119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5390.5</v>
      </c>
      <c r="R22" s="102"/>
      <c r="S22" s="103"/>
      <c r="T22" s="104"/>
      <c r="U22" s="118"/>
      <c r="V22" s="119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5390.5</v>
      </c>
      <c r="R23" s="102"/>
      <c r="S23" s="103"/>
      <c r="T23" s="104"/>
      <c r="U23" s="118"/>
      <c r="V23" s="119"/>
      <c r="W23" s="68">
        <f t="shared" si="3"/>
        <v>0</v>
      </c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5390.5</v>
      </c>
      <c r="R24" s="102"/>
      <c r="S24" s="103"/>
      <c r="T24" s="104"/>
      <c r="U24" s="118"/>
      <c r="V24" s="119"/>
      <c r="W24" s="68">
        <f t="shared" si="3"/>
        <v>0</v>
      </c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5390.5</v>
      </c>
      <c r="R25" s="98"/>
      <c r="S25" s="99"/>
      <c r="T25" s="100"/>
      <c r="U25" s="133"/>
      <c r="V25" s="134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44209.7</v>
      </c>
      <c r="C26" s="85">
        <f t="shared" si="4"/>
        <v>560.4399999999999</v>
      </c>
      <c r="D26" s="107">
        <f t="shared" si="4"/>
        <v>560.4399999999999</v>
      </c>
      <c r="E26" s="107">
        <f t="shared" si="4"/>
        <v>0</v>
      </c>
      <c r="F26" s="85">
        <f t="shared" si="4"/>
        <v>2061</v>
      </c>
      <c r="G26" s="85">
        <f t="shared" si="4"/>
        <v>4528.2</v>
      </c>
      <c r="H26" s="85">
        <f t="shared" si="4"/>
        <v>15587.279999999999</v>
      </c>
      <c r="I26" s="85">
        <f t="shared" si="4"/>
        <v>457.59999999999997</v>
      </c>
      <c r="J26" s="85">
        <f t="shared" si="4"/>
        <v>425.3</v>
      </c>
      <c r="K26" s="85">
        <f t="shared" si="4"/>
        <v>608.6</v>
      </c>
      <c r="L26" s="85">
        <f t="shared" si="4"/>
        <v>1192.5</v>
      </c>
      <c r="M26" s="84">
        <f t="shared" si="4"/>
        <v>446.08</v>
      </c>
      <c r="N26" s="84">
        <f t="shared" si="4"/>
        <v>70076.70000000001</v>
      </c>
      <c r="O26" s="84">
        <f t="shared" si="4"/>
        <v>132000</v>
      </c>
      <c r="P26" s="86">
        <f>N26/O26</f>
        <v>0.5308840909090909</v>
      </c>
      <c r="Q26" s="2"/>
      <c r="R26" s="75">
        <f>SUM(R4:R25)</f>
        <v>10</v>
      </c>
      <c r="S26" s="75">
        <f>SUM(S4:S25)</f>
        <v>0</v>
      </c>
      <c r="T26" s="75">
        <f>SUM(T4:T25)</f>
        <v>1497.1000000000001</v>
      </c>
      <c r="U26" s="135">
        <f>SUM(U4:U25)</f>
        <v>1</v>
      </c>
      <c r="V26" s="136"/>
      <c r="W26" s="111">
        <f>R26+S26+U26+T26+V26</f>
        <v>1508.1000000000001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 t="s">
        <v>33</v>
      </c>
      <c r="S29" s="123"/>
      <c r="T29" s="123"/>
      <c r="U29" s="12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 t="s">
        <v>29</v>
      </c>
      <c r="S30" s="137"/>
      <c r="T30" s="137"/>
      <c r="U30" s="137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>
        <v>43300</v>
      </c>
      <c r="S31" s="138">
        <v>1.88</v>
      </c>
      <c r="T31" s="138"/>
      <c r="U31" s="138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6"/>
      <c r="S32" s="138"/>
      <c r="T32" s="138"/>
      <c r="U32" s="138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0" t="s">
        <v>45</v>
      </c>
      <c r="T34" s="121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2" t="s">
        <v>40</v>
      </c>
      <c r="T35" s="122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30</v>
      </c>
      <c r="S39" s="123"/>
      <c r="T39" s="123"/>
      <c r="U39" s="12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>
        <v>43300</v>
      </c>
      <c r="S41" s="127">
        <v>1083.8231599999983</v>
      </c>
      <c r="T41" s="128"/>
      <c r="U41" s="129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6"/>
      <c r="S42" s="130"/>
      <c r="T42" s="131"/>
      <c r="U42" s="132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107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0" t="s">
        <v>32</v>
      </c>
      <c r="B27" s="169" t="s">
        <v>43</v>
      </c>
      <c r="C27" s="169"/>
      <c r="D27" s="162" t="s">
        <v>49</v>
      </c>
      <c r="E27" s="163"/>
      <c r="F27" s="164" t="s">
        <v>44</v>
      </c>
      <c r="G27" s="165"/>
      <c r="H27" s="166" t="s">
        <v>52</v>
      </c>
      <c r="I27" s="162"/>
      <c r="J27" s="177"/>
      <c r="K27" s="178"/>
      <c r="L27" s="174" t="s">
        <v>36</v>
      </c>
      <c r="M27" s="175"/>
      <c r="N27" s="176"/>
      <c r="O27" s="170" t="s">
        <v>108</v>
      </c>
      <c r="P27" s="171"/>
    </row>
    <row r="28" spans="1:16" ht="30.75" customHeight="1">
      <c r="A28" s="161"/>
      <c r="B28" s="44" t="s">
        <v>103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5"/>
      <c r="P28" s="162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1703.88</v>
      </c>
      <c r="D29" s="45">
        <v>2000.03</v>
      </c>
      <c r="E29" s="45">
        <v>1597.04</v>
      </c>
      <c r="F29" s="45">
        <v>14000</v>
      </c>
      <c r="G29" s="45">
        <v>4468.09</v>
      </c>
      <c r="H29" s="45">
        <v>14</v>
      </c>
      <c r="I29" s="45">
        <v>9</v>
      </c>
      <c r="J29" s="45"/>
      <c r="K29" s="45"/>
      <c r="L29" s="59">
        <f>H29+F29+D29+J29+B29</f>
        <v>22029.03</v>
      </c>
      <c r="M29" s="46">
        <f>C29+E29+G29+I29</f>
        <v>7778.01</v>
      </c>
      <c r="N29" s="47">
        <f>M29-L29</f>
        <v>-14251.019999999999</v>
      </c>
      <c r="O29" s="172">
        <f>липень!S31</f>
        <v>1.88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512207.28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104123.87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144239.78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17261.98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59569.2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23777.339999999935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871230.57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1703.88</v>
      </c>
    </row>
    <row r="59" spans="1:3" ht="25.5">
      <c r="A59" s="76" t="s">
        <v>54</v>
      </c>
      <c r="B59" s="9">
        <f>D29</f>
        <v>2000.03</v>
      </c>
      <c r="C59" s="9">
        <f>E29</f>
        <v>1597.04</v>
      </c>
    </row>
    <row r="60" spans="1:3" ht="12.75">
      <c r="A60" s="76" t="s">
        <v>55</v>
      </c>
      <c r="B60" s="9">
        <f>F29</f>
        <v>14000</v>
      </c>
      <c r="C60" s="9">
        <f>G29</f>
        <v>4468.09</v>
      </c>
    </row>
    <row r="61" spans="1:3" ht="25.5">
      <c r="A61" s="76" t="s">
        <v>56</v>
      </c>
      <c r="B61" s="9">
        <f>H29</f>
        <v>14</v>
      </c>
      <c r="C61" s="9">
        <f>I29</f>
        <v>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2018-07-19T08:41:17Z</dcterms:modified>
  <cp:category/>
  <cp:version/>
  <cp:contentType/>
  <cp:contentStatus/>
</cp:coreProperties>
</file>